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27495" windowHeight="11445"/>
  </bookViews>
  <sheets>
    <sheet name="Программа заимств. 2023-25" sheetId="1" r:id="rId1"/>
  </sheets>
  <calcPr calcId="145621"/>
</workbook>
</file>

<file path=xl/calcChain.xml><?xml version="1.0" encoding="utf-8"?>
<calcChain xmlns="http://schemas.openxmlformats.org/spreadsheetml/2006/main">
  <c r="E51" i="1" l="1"/>
  <c r="C51" i="1"/>
  <c r="E46" i="1"/>
  <c r="E44" i="1"/>
  <c r="C44" i="1"/>
  <c r="E40" i="1"/>
  <c r="C40" i="1"/>
  <c r="C39" i="1" s="1"/>
  <c r="E39" i="1"/>
  <c r="E36" i="1"/>
  <c r="C36" i="1"/>
  <c r="C27" i="1"/>
  <c r="C22" i="1"/>
  <c r="C17" i="1" s="1"/>
  <c r="C18" i="1"/>
  <c r="C14" i="1"/>
</calcChain>
</file>

<file path=xl/sharedStrings.xml><?xml version="1.0" encoding="utf-8"?>
<sst xmlns="http://schemas.openxmlformats.org/spreadsheetml/2006/main" count="65" uniqueCount="34">
  <si>
    <t>"О государственном бюджете РС(Я) на 2024 год</t>
  </si>
  <si>
    <t xml:space="preserve"> и на плановый период 2025 и 2026 годов"</t>
  </si>
  <si>
    <t>ПРОГРАММА</t>
  </si>
  <si>
    <t xml:space="preserve">ГОСУДАРСТВЕННЫХ ВНУТРЕННИХ ЗАИМСТВОВАНИЙ </t>
  </si>
  <si>
    <t>РЕСПУБЛИКИ САХА (ЯКУТИЯ) НА 2024 ГОД  И НА ПЛАНОВЫЙ ПЕРИОД 2025 И 2026 ГОДОВ</t>
  </si>
  <si>
    <t>1.   Государственные внутренние заимствования</t>
  </si>
  <si>
    <t xml:space="preserve">Республики Саха (Якутия) на 2024 год </t>
  </si>
  <si>
    <t>(тыс. руб.)</t>
  </si>
  <si>
    <t>Виды государственных заимствований</t>
  </si>
  <si>
    <t>Сумма</t>
  </si>
  <si>
    <t>Предельный срок погашения</t>
  </si>
  <si>
    <t xml:space="preserve">Государственные ценные  бумаги </t>
  </si>
  <si>
    <t>Привлечение средств</t>
  </si>
  <si>
    <t>до 10 лет</t>
  </si>
  <si>
    <t>Погашение основной суммы долга</t>
  </si>
  <si>
    <t>Бюджетные кредиты от других бюджетов бюджетной системы Российской Федерации</t>
  </si>
  <si>
    <t>в том числе</t>
  </si>
  <si>
    <t>бюджетные кредиты из федерального бюджета на финансовое обеспечение реализации инфраструктурных проектов</t>
  </si>
  <si>
    <t>до 15 лет</t>
  </si>
  <si>
    <t xml:space="preserve">бюджетные кредиты на пополнение остатка средств на едином счете бюджета
</t>
  </si>
  <si>
    <t xml:space="preserve">не позднее последнего рабочего дня текущего финансового года
</t>
  </si>
  <si>
    <t xml:space="preserve">погашение бюджетных кредитов, привлеченных из федерального бюджета на финансовое обеспечение реализации инфраструктурных проектов
</t>
  </si>
  <si>
    <t>погашение бюджетных кредитов, привлеченных на пополнение остатка средств на едином счете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</t>
  </si>
  <si>
    <t>погашение бюджетных кредитов, полученных на пополнение остатка средств на едином счете бюджета</t>
  </si>
  <si>
    <t>Кредиты кредитных организаций</t>
  </si>
  <si>
    <t>до 3 лет</t>
  </si>
  <si>
    <t>2.   Государственные внутренние заимствования</t>
  </si>
  <si>
    <t>Республики Саха (Якутия) на плановый период 2025 и 2026 годов</t>
  </si>
  <si>
    <t>погашение бюджетных кредитов, привлеченных из федерального бюджета на финансовое обеспечение реализации инфраструктурных проектов</t>
  </si>
  <si>
    <t>погашение специальных казначейских кредитов</t>
  </si>
  <si>
    <t xml:space="preserve">погашение бюджетных кредитов, привлеченных из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 (муниципального образования) и кредитам, полученным субъектом Российской Федерации (муниципальным образованием) от кредитных организаций
</t>
  </si>
  <si>
    <t xml:space="preserve">погашение бюджетного кредита, привлеченного из федерального бюджета для строительства, реконструкции, капитального ремонта, ремонта и содержания автомобильных дорог общего пользования (за исключением автомобильных дорог федерального значения)
</t>
  </si>
  <si>
    <t>погашение бюджетных кредитов, привлеченных на пополнение остатка средств на едином счете бюджета</t>
  </si>
  <si>
    <t>Приложение №19 к Закону РС(Я)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</si>
</sst>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</font>
    <font>
      <b/>
      <sz val="12"/>
      <name val="Times New Roman"/>
    </font>
    <font>
      <b/>
      <sz val="10"/>
      <name val="Times New Roman"/>
    </font>
    <font>
      <sz val="12"/>
      <name val="Times New Roman"/>
    </font>
    <font>
      <i/>
      <sz val="10"/>
      <name val="Times New Roman"/>
    </font>
    <font>
      <sz val="10"/>
      <name val="Times New Roman"/>
    </font>
    <font>
      <b/>
      <sz val="12"/>
      <color rgb="FF000000"/>
      <name val="Times New Roman"/>
    </font>
    <font>
      <b/>
      <sz val="11"/>
      <name val="Times New Roman"/>
    </font>
    <font>
      <sz val="12"/>
      <color rgb="FF000000"/>
      <name val="Times New Roman"/>
    </font>
    <font>
      <i/>
      <sz val="12"/>
      <name val="Times New Roman"/>
    </font>
    <font>
      <i/>
      <sz val="10"/>
      <color rgb="FF000000"/>
      <name val="Times New Roman"/>
    </font>
    <font>
      <i/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2">
    <xf numFmtId="0" fontId="0" fillId="0" borderId="0" xfId="0" applyNumberFormat="1" applyFont="1"/>
    <xf numFmtId="0" fontId="1" fillId="0" borderId="0" xfId="0" applyNumberFormat="1" applyFont="1"/>
    <xf numFmtId="4" fontId="1" fillId="0" borderId="0" xfId="0" applyNumberFormat="1" applyFont="1"/>
    <xf numFmtId="4" fontId="2" fillId="0" borderId="0" xfId="0" applyNumberFormat="1" applyFont="1"/>
    <xf numFmtId="0" fontId="2" fillId="0" borderId="0" xfId="0" applyNumberFormat="1" applyFont="1"/>
    <xf numFmtId="0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/>
    <xf numFmtId="4" fontId="3" fillId="0" borderId="0" xfId="0" applyNumberFormat="1" applyFont="1" applyAlignment="1">
      <alignment horizontal="right"/>
    </xf>
    <xf numFmtId="0" fontId="1" fillId="0" borderId="3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vertical="center"/>
    </xf>
    <xf numFmtId="164" fontId="4" fillId="0" borderId="9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top" wrapText="1"/>
    </xf>
    <xf numFmtId="3" fontId="9" fillId="0" borderId="0" xfId="0" applyNumberFormat="1" applyFont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22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/>
    </xf>
    <xf numFmtId="0" fontId="7" fillId="0" borderId="25" xfId="0" applyNumberFormat="1" applyFont="1" applyBorder="1" applyAlignment="1">
      <alignment horizontal="center" vertical="center" wrapText="1"/>
    </xf>
    <xf numFmtId="164" fontId="1" fillId="2" borderId="26" xfId="0" applyNumberFormat="1" applyFont="1" applyFill="1" applyBorder="1" applyAlignment="1">
      <alignment horizontal="center" vertical="center" wrapText="1"/>
    </xf>
    <xf numFmtId="3" fontId="1" fillId="2" borderId="27" xfId="0" applyNumberFormat="1" applyFont="1" applyFill="1" applyBorder="1" applyAlignment="1">
      <alignment horizontal="center" vertical="center" wrapText="1"/>
    </xf>
    <xf numFmtId="3" fontId="1" fillId="2" borderId="28" xfId="0" applyNumberFormat="1" applyFont="1" applyFill="1" applyBorder="1" applyAlignment="1">
      <alignment horizontal="center" vertical="center" wrapText="1"/>
    </xf>
    <xf numFmtId="164" fontId="3" fillId="2" borderId="29" xfId="0" applyNumberFormat="1" applyFont="1" applyFill="1" applyBorder="1" applyAlignment="1">
      <alignment horizontal="center" vertical="center"/>
    </xf>
    <xf numFmtId="3" fontId="3" fillId="2" borderId="30" xfId="0" applyNumberFormat="1" applyFont="1" applyFill="1" applyBorder="1" applyAlignment="1">
      <alignment horizontal="center" vertical="center"/>
    </xf>
    <xf numFmtId="3" fontId="3" fillId="2" borderId="31" xfId="0" applyNumberFormat="1" applyFont="1" applyFill="1" applyBorder="1" applyAlignment="1">
      <alignment horizontal="center" vertical="center"/>
    </xf>
    <xf numFmtId="164" fontId="3" fillId="2" borderId="32" xfId="0" applyNumberFormat="1" applyFont="1" applyFill="1" applyBorder="1" applyAlignment="1">
      <alignment horizontal="center" vertical="center"/>
    </xf>
    <xf numFmtId="3" fontId="1" fillId="2" borderId="33" xfId="0" applyNumberFormat="1" applyFont="1" applyFill="1" applyBorder="1" applyAlignment="1">
      <alignment horizontal="center" vertical="center" wrapText="1"/>
    </xf>
    <xf numFmtId="3" fontId="1" fillId="2" borderId="34" xfId="0" applyNumberFormat="1" applyFont="1" applyFill="1" applyBorder="1" applyAlignment="1">
      <alignment horizontal="center" vertical="center" wrapText="1"/>
    </xf>
    <xf numFmtId="164" fontId="1" fillId="2" borderId="35" xfId="0" applyNumberFormat="1" applyFont="1" applyFill="1" applyBorder="1" applyAlignment="1">
      <alignment horizontal="center" vertical="center" wrapText="1"/>
    </xf>
    <xf numFmtId="3" fontId="3" fillId="2" borderId="36" xfId="0" applyNumberFormat="1" applyFont="1" applyFill="1" applyBorder="1" applyAlignment="1">
      <alignment horizontal="center" vertical="center"/>
    </xf>
    <xf numFmtId="3" fontId="3" fillId="2" borderId="37" xfId="0" applyNumberFormat="1" applyFont="1" applyFill="1" applyBorder="1" applyAlignment="1">
      <alignment horizontal="center" vertical="center"/>
    </xf>
    <xf numFmtId="3" fontId="9" fillId="2" borderId="30" xfId="0" applyNumberFormat="1" applyFont="1" applyFill="1" applyBorder="1" applyAlignment="1">
      <alignment horizontal="center" vertical="center"/>
    </xf>
    <xf numFmtId="3" fontId="9" fillId="2" borderId="31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3" fontId="3" fillId="2" borderId="30" xfId="0" applyNumberFormat="1" applyFont="1" applyFill="1" applyBorder="1" applyAlignment="1">
      <alignment horizontal="center" vertical="center" wrapText="1"/>
    </xf>
    <xf numFmtId="164" fontId="11" fillId="2" borderId="29" xfId="0" applyNumberFormat="1" applyFont="1" applyFill="1" applyBorder="1" applyAlignment="1">
      <alignment horizontal="center" vertical="center"/>
    </xf>
    <xf numFmtId="3" fontId="5" fillId="2" borderId="30" xfId="0" applyNumberFormat="1" applyFont="1" applyFill="1" applyBorder="1" applyAlignment="1">
      <alignment horizontal="center" vertical="top" wrapText="1"/>
    </xf>
    <xf numFmtId="3" fontId="5" fillId="2" borderId="31" xfId="0" applyNumberFormat="1" applyFont="1" applyFill="1" applyBorder="1" applyAlignment="1">
      <alignment horizontal="center" vertical="top" wrapText="1"/>
    </xf>
    <xf numFmtId="3" fontId="1" fillId="2" borderId="30" xfId="0" applyNumberFormat="1" applyFont="1" applyFill="1" applyBorder="1" applyAlignment="1">
      <alignment horizontal="center" vertical="center" wrapText="1"/>
    </xf>
    <xf numFmtId="3" fontId="1" fillId="2" borderId="31" xfId="0" applyNumberFormat="1" applyFont="1" applyFill="1" applyBorder="1" applyAlignment="1">
      <alignment horizontal="center" vertical="center" wrapText="1"/>
    </xf>
    <xf numFmtId="164" fontId="4" fillId="2" borderId="32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3" fontId="3" fillId="2" borderId="40" xfId="0" applyNumberFormat="1" applyFont="1" applyFill="1" applyBorder="1" applyAlignment="1">
      <alignment horizontal="center" vertical="center"/>
    </xf>
    <xf numFmtId="3" fontId="3" fillId="2" borderId="41" xfId="0" applyNumberFormat="1" applyFont="1" applyFill="1" applyBorder="1" applyAlignment="1">
      <alignment horizontal="center" vertical="center"/>
    </xf>
    <xf numFmtId="3" fontId="3" fillId="2" borderId="27" xfId="0" applyNumberFormat="1" applyFont="1" applyFill="1" applyBorder="1" applyAlignment="1">
      <alignment horizontal="center" vertical="center"/>
    </xf>
    <xf numFmtId="3" fontId="3" fillId="2" borderId="28" xfId="0" applyNumberFormat="1" applyFont="1" applyFill="1" applyBorder="1" applyAlignment="1">
      <alignment horizontal="center" vertical="center"/>
    </xf>
    <xf numFmtId="164" fontId="3" fillId="2" borderId="39" xfId="0" applyNumberFormat="1" applyFont="1" applyFill="1" applyBorder="1" applyAlignment="1">
      <alignment horizontal="center" vertical="center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11" xfId="0" applyNumberFormat="1" applyFont="1" applyBorder="1" applyAlignment="1">
      <alignment horizontal="left" vertical="center" wrapText="1"/>
    </xf>
    <xf numFmtId="0" fontId="8" fillId="0" borderId="7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left" vertical="center" wrapText="1"/>
    </xf>
    <xf numFmtId="0" fontId="10" fillId="0" borderId="14" xfId="0" applyNumberFormat="1" applyFont="1" applyBorder="1" applyAlignment="1">
      <alignment horizontal="left" vertical="center" wrapText="1"/>
    </xf>
    <xf numFmtId="0" fontId="10" fillId="0" borderId="38" xfId="0" applyNumberFormat="1" applyFont="1" applyBorder="1" applyAlignment="1">
      <alignment horizontal="left" vertical="center" wrapText="1"/>
    </xf>
    <xf numFmtId="0" fontId="10" fillId="2" borderId="7" xfId="0" applyNumberFormat="1" applyFont="1" applyFill="1" applyBorder="1" applyAlignment="1">
      <alignment horizontal="left" vertical="top" wrapText="1"/>
    </xf>
    <xf numFmtId="0" fontId="10" fillId="2" borderId="8" xfId="0" applyNumberFormat="1" applyFont="1" applyFill="1" applyBorder="1" applyAlignment="1">
      <alignment horizontal="left" vertical="top" wrapText="1"/>
    </xf>
    <xf numFmtId="0" fontId="10" fillId="0" borderId="7" xfId="0" applyNumberFormat="1" applyFont="1" applyBorder="1" applyAlignment="1">
      <alignment horizontal="left" vertical="center" wrapText="1"/>
    </xf>
    <xf numFmtId="0" fontId="10" fillId="0" borderId="8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 vertical="center"/>
    </xf>
    <xf numFmtId="0" fontId="1" fillId="0" borderId="19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6" fillId="0" borderId="15" xfId="0" applyNumberFormat="1" applyFont="1" applyBorder="1" applyAlignment="1">
      <alignment horizontal="left" vertical="center" wrapText="1"/>
    </xf>
    <xf numFmtId="0" fontId="6" fillId="0" borderId="16" xfId="0" applyNumberFormat="1" applyFont="1" applyBorder="1" applyAlignment="1">
      <alignment horizontal="left" vertical="center" wrapText="1"/>
    </xf>
    <xf numFmtId="0" fontId="10" fillId="0" borderId="10" xfId="0" applyNumberFormat="1" applyFont="1" applyBorder="1" applyAlignment="1">
      <alignment horizontal="left" vertical="center" wrapText="1"/>
    </xf>
    <xf numFmtId="0" fontId="10" fillId="0" borderId="11" xfId="0" applyNumberFormat="1" applyFont="1" applyBorder="1" applyAlignment="1">
      <alignment horizontal="left" vertical="center" wrapText="1"/>
    </xf>
    <xf numFmtId="0" fontId="10" fillId="0" borderId="7" xfId="0" applyNumberFormat="1" applyFont="1" applyBorder="1" applyAlignment="1">
      <alignment horizontal="left" vertical="top" wrapText="1"/>
    </xf>
    <xf numFmtId="0" fontId="10" fillId="0" borderId="8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2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right"/>
    </xf>
    <xf numFmtId="0" fontId="6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zoomScale="78" zoomScaleNormal="78" workbookViewId="0">
      <selection activeCell="A3" sqref="A3:F3"/>
    </sheetView>
  </sheetViews>
  <sheetFormatPr defaultColWidth="9" defaultRowHeight="15.75" x14ac:dyDescent="0.25"/>
  <cols>
    <col min="1" max="1" width="53.5703125" style="1" customWidth="1"/>
    <col min="2" max="2" width="32.7109375" style="2" customWidth="1"/>
    <col min="3" max="3" width="16.85546875" style="3" customWidth="1"/>
    <col min="4" max="4" width="17.7109375" style="4" customWidth="1"/>
    <col min="5" max="6" width="17.5703125" style="4" customWidth="1"/>
    <col min="7" max="7" width="9" style="4" bestFit="1" customWidth="1"/>
    <col min="8" max="16384" width="9" style="4"/>
  </cols>
  <sheetData>
    <row r="1" spans="1:6" x14ac:dyDescent="0.25">
      <c r="A1" s="100" t="s">
        <v>33</v>
      </c>
      <c r="B1" s="100"/>
      <c r="C1" s="100"/>
      <c r="D1" s="100"/>
      <c r="E1" s="100"/>
      <c r="F1" s="100"/>
    </row>
    <row r="2" spans="1:6" x14ac:dyDescent="0.25">
      <c r="A2" s="100" t="s">
        <v>0</v>
      </c>
      <c r="B2" s="100"/>
      <c r="C2" s="100"/>
      <c r="D2" s="100"/>
      <c r="E2" s="100"/>
      <c r="F2" s="100"/>
    </row>
    <row r="3" spans="1:6" x14ac:dyDescent="0.25">
      <c r="A3" s="100" t="s">
        <v>1</v>
      </c>
      <c r="B3" s="100"/>
      <c r="C3" s="100"/>
      <c r="D3" s="100"/>
      <c r="E3" s="100"/>
      <c r="F3" s="100"/>
    </row>
    <row r="4" spans="1:6" ht="12.75" x14ac:dyDescent="0.2">
      <c r="A4" s="5"/>
      <c r="B4" s="5"/>
      <c r="C4" s="5"/>
      <c r="D4" s="5"/>
    </row>
    <row r="5" spans="1:6" ht="12.75" x14ac:dyDescent="0.2">
      <c r="A5" s="6"/>
      <c r="B5" s="6"/>
    </row>
    <row r="6" spans="1:6" x14ac:dyDescent="0.25">
      <c r="A6" s="87" t="s">
        <v>2</v>
      </c>
      <c r="B6" s="87"/>
      <c r="C6" s="87"/>
      <c r="D6" s="87"/>
    </row>
    <row r="7" spans="1:6" x14ac:dyDescent="0.25">
      <c r="A7" s="87" t="s">
        <v>3</v>
      </c>
      <c r="B7" s="87"/>
      <c r="C7" s="87"/>
      <c r="D7" s="87"/>
    </row>
    <row r="8" spans="1:6" x14ac:dyDescent="0.25">
      <c r="A8" s="87" t="s">
        <v>4</v>
      </c>
      <c r="B8" s="87"/>
      <c r="C8" s="87"/>
      <c r="D8" s="87"/>
    </row>
    <row r="9" spans="1:6" x14ac:dyDescent="0.25">
      <c r="A9" s="7"/>
      <c r="B9" s="7"/>
      <c r="C9" s="7"/>
    </row>
    <row r="10" spans="1:6" s="8" customFormat="1" x14ac:dyDescent="0.25">
      <c r="A10" s="87" t="s">
        <v>5</v>
      </c>
      <c r="B10" s="87"/>
      <c r="C10" s="87"/>
      <c r="D10" s="87"/>
    </row>
    <row r="11" spans="1:6" s="8" customFormat="1" x14ac:dyDescent="0.25">
      <c r="A11" s="86" t="s">
        <v>6</v>
      </c>
      <c r="B11" s="86"/>
      <c r="C11" s="86"/>
      <c r="D11" s="86"/>
    </row>
    <row r="12" spans="1:6" s="8" customFormat="1" x14ac:dyDescent="0.25">
      <c r="A12" s="1"/>
      <c r="D12" s="9" t="s">
        <v>7</v>
      </c>
      <c r="E12" s="9"/>
    </row>
    <row r="13" spans="1:6" s="8" customFormat="1" ht="28.5" x14ac:dyDescent="0.25">
      <c r="A13" s="96" t="s">
        <v>8</v>
      </c>
      <c r="B13" s="101"/>
      <c r="C13" s="10" t="s">
        <v>9</v>
      </c>
      <c r="D13" s="11" t="s">
        <v>10</v>
      </c>
      <c r="E13" s="12"/>
    </row>
    <row r="14" spans="1:6" s="8" customFormat="1" ht="20.25" customHeight="1" x14ac:dyDescent="0.25">
      <c r="A14" s="74" t="s">
        <v>11</v>
      </c>
      <c r="B14" s="75"/>
      <c r="C14" s="13">
        <f>+C15-C16</f>
        <v>0</v>
      </c>
      <c r="D14" s="14"/>
      <c r="E14" s="15"/>
    </row>
    <row r="15" spans="1:6" s="8" customFormat="1" ht="20.25" customHeight="1" x14ac:dyDescent="0.25">
      <c r="A15" s="72" t="s">
        <v>12</v>
      </c>
      <c r="B15" s="73"/>
      <c r="C15" s="16">
        <v>6800000</v>
      </c>
      <c r="D15" s="17" t="s">
        <v>13</v>
      </c>
      <c r="E15" s="18"/>
    </row>
    <row r="16" spans="1:6" s="8" customFormat="1" ht="22.5" customHeight="1" x14ac:dyDescent="0.25">
      <c r="A16" s="70" t="s">
        <v>14</v>
      </c>
      <c r="B16" s="71"/>
      <c r="C16" s="19">
        <v>6800000</v>
      </c>
      <c r="D16" s="20"/>
      <c r="E16" s="18"/>
    </row>
    <row r="17" spans="1:5" s="8" customFormat="1" ht="26.25" customHeight="1" x14ac:dyDescent="0.25">
      <c r="A17" s="94" t="s">
        <v>15</v>
      </c>
      <c r="B17" s="95"/>
      <c r="C17" s="13">
        <f>+C18-C22</f>
        <v>860614.70856999978</v>
      </c>
      <c r="D17" s="21"/>
      <c r="E17" s="15"/>
    </row>
    <row r="18" spans="1:5" s="8" customFormat="1" x14ac:dyDescent="0.25">
      <c r="A18" s="72" t="s">
        <v>12</v>
      </c>
      <c r="B18" s="73"/>
      <c r="C18" s="16">
        <f>C20+C21</f>
        <v>18319147</v>
      </c>
      <c r="D18" s="22"/>
      <c r="E18" s="18"/>
    </row>
    <row r="19" spans="1:5" s="23" customFormat="1" ht="22.5" customHeight="1" x14ac:dyDescent="0.25">
      <c r="A19" s="80" t="s">
        <v>16</v>
      </c>
      <c r="B19" s="81"/>
      <c r="C19" s="16"/>
      <c r="D19" s="22"/>
      <c r="E19" s="18"/>
    </row>
    <row r="20" spans="1:5" s="8" customFormat="1" ht="29.25" customHeight="1" x14ac:dyDescent="0.25">
      <c r="A20" s="80" t="s">
        <v>17</v>
      </c>
      <c r="B20" s="81"/>
      <c r="C20" s="24">
        <v>1319147</v>
      </c>
      <c r="D20" s="25" t="s">
        <v>18</v>
      </c>
      <c r="E20" s="18"/>
    </row>
    <row r="21" spans="1:5" s="8" customFormat="1" ht="76.5" x14ac:dyDescent="0.25">
      <c r="A21" s="80" t="s">
        <v>19</v>
      </c>
      <c r="B21" s="81"/>
      <c r="C21" s="24">
        <v>17000000</v>
      </c>
      <c r="D21" s="26" t="s">
        <v>20</v>
      </c>
      <c r="E21" s="27"/>
    </row>
    <row r="22" spans="1:5" s="8" customFormat="1" x14ac:dyDescent="0.25">
      <c r="A22" s="72" t="s">
        <v>14</v>
      </c>
      <c r="B22" s="73"/>
      <c r="C22" s="16">
        <f>C24+C25+C26</f>
        <v>17458532.29143</v>
      </c>
      <c r="D22" s="28"/>
      <c r="E22" s="18"/>
    </row>
    <row r="23" spans="1:5" s="8" customFormat="1" x14ac:dyDescent="0.25">
      <c r="A23" s="80" t="s">
        <v>16</v>
      </c>
      <c r="B23" s="81"/>
      <c r="C23" s="29"/>
      <c r="D23" s="30"/>
      <c r="E23" s="18"/>
    </row>
    <row r="24" spans="1:5" s="8" customFormat="1" ht="30.75" customHeight="1" x14ac:dyDescent="0.25">
      <c r="A24" s="92" t="s">
        <v>21</v>
      </c>
      <c r="B24" s="93"/>
      <c r="C24" s="31">
        <v>162932.57143000001</v>
      </c>
      <c r="D24" s="30"/>
      <c r="E24" s="18"/>
    </row>
    <row r="25" spans="1:5" s="8" customFormat="1" ht="79.5" customHeight="1" x14ac:dyDescent="0.25">
      <c r="A25" s="92" t="s">
        <v>22</v>
      </c>
      <c r="B25" s="93"/>
      <c r="C25" s="31">
        <v>295599.71999999997</v>
      </c>
      <c r="D25" s="30"/>
      <c r="E25" s="32"/>
    </row>
    <row r="26" spans="1:5" s="8" customFormat="1" ht="23.25" customHeight="1" x14ac:dyDescent="0.25">
      <c r="A26" s="90" t="s">
        <v>23</v>
      </c>
      <c r="B26" s="91"/>
      <c r="C26" s="33">
        <v>17000000</v>
      </c>
      <c r="D26" s="34"/>
      <c r="E26" s="35"/>
    </row>
    <row r="27" spans="1:5" s="8" customFormat="1" x14ac:dyDescent="0.25">
      <c r="A27" s="88" t="s">
        <v>24</v>
      </c>
      <c r="B27" s="89"/>
      <c r="C27" s="13">
        <f>+C28-C29</f>
        <v>8371563.6999999993</v>
      </c>
      <c r="D27" s="21"/>
      <c r="E27" s="15"/>
    </row>
    <row r="28" spans="1:5" x14ac:dyDescent="0.2">
      <c r="A28" s="72" t="s">
        <v>12</v>
      </c>
      <c r="B28" s="73"/>
      <c r="C28" s="16">
        <v>13894720.699999999</v>
      </c>
      <c r="D28" s="17" t="s">
        <v>25</v>
      </c>
      <c r="E28" s="18"/>
    </row>
    <row r="29" spans="1:5" x14ac:dyDescent="0.2">
      <c r="A29" s="70" t="s">
        <v>14</v>
      </c>
      <c r="B29" s="71"/>
      <c r="C29" s="19">
        <v>5523157</v>
      </c>
      <c r="D29" s="34"/>
      <c r="E29" s="18"/>
    </row>
    <row r="30" spans="1:5" x14ac:dyDescent="0.2">
      <c r="A30" s="36"/>
      <c r="B30" s="36"/>
      <c r="C30" s="18"/>
    </row>
    <row r="31" spans="1:5" x14ac:dyDescent="0.25">
      <c r="A31" s="87" t="s">
        <v>26</v>
      </c>
      <c r="B31" s="87"/>
      <c r="C31" s="87"/>
      <c r="D31" s="87"/>
    </row>
    <row r="32" spans="1:5" x14ac:dyDescent="0.2">
      <c r="A32" s="86" t="s">
        <v>27</v>
      </c>
      <c r="B32" s="86"/>
      <c r="C32" s="86"/>
      <c r="D32" s="86"/>
    </row>
    <row r="33" spans="1:6" x14ac:dyDescent="0.25">
      <c r="A33" s="37"/>
      <c r="B33" s="37"/>
      <c r="C33" s="37"/>
      <c r="D33" s="9"/>
      <c r="F33" s="9" t="s">
        <v>7</v>
      </c>
    </row>
    <row r="34" spans="1:6" x14ac:dyDescent="0.2">
      <c r="A34" s="96" t="s">
        <v>8</v>
      </c>
      <c r="B34" s="97"/>
      <c r="C34" s="84">
        <v>2025</v>
      </c>
      <c r="D34" s="85"/>
      <c r="E34" s="82">
        <v>2026</v>
      </c>
      <c r="F34" s="83"/>
    </row>
    <row r="35" spans="1:6" ht="28.5" x14ac:dyDescent="0.2">
      <c r="A35" s="98"/>
      <c r="B35" s="99"/>
      <c r="C35" s="38" t="s">
        <v>9</v>
      </c>
      <c r="D35" s="39" t="s">
        <v>10</v>
      </c>
      <c r="E35" s="40" t="s">
        <v>9</v>
      </c>
      <c r="F35" s="41" t="s">
        <v>10</v>
      </c>
    </row>
    <row r="36" spans="1:6" x14ac:dyDescent="0.2">
      <c r="A36" s="88" t="s">
        <v>11</v>
      </c>
      <c r="B36" s="89"/>
      <c r="C36" s="42">
        <f>+C37-C38</f>
        <v>1550000</v>
      </c>
      <c r="D36" s="43"/>
      <c r="E36" s="42">
        <f>+E37-E38</f>
        <v>1525000</v>
      </c>
      <c r="F36" s="44"/>
    </row>
    <row r="37" spans="1:6" x14ac:dyDescent="0.2">
      <c r="A37" s="72" t="s">
        <v>12</v>
      </c>
      <c r="B37" s="73"/>
      <c r="C37" s="45">
        <v>8400000</v>
      </c>
      <c r="D37" s="46" t="s">
        <v>13</v>
      </c>
      <c r="E37" s="45">
        <v>8400000</v>
      </c>
      <c r="F37" s="47" t="s">
        <v>13</v>
      </c>
    </row>
    <row r="38" spans="1:6" x14ac:dyDescent="0.2">
      <c r="A38" s="70" t="s">
        <v>14</v>
      </c>
      <c r="B38" s="71"/>
      <c r="C38" s="48">
        <v>6850000</v>
      </c>
      <c r="D38" s="49"/>
      <c r="E38" s="48">
        <v>6875000</v>
      </c>
      <c r="F38" s="50"/>
    </row>
    <row r="39" spans="1:6" ht="25.5" customHeight="1" x14ac:dyDescent="0.2">
      <c r="A39" s="94" t="s">
        <v>15</v>
      </c>
      <c r="B39" s="95"/>
      <c r="C39" s="51">
        <f>+C40-C44</f>
        <v>-1955388.1653099954</v>
      </c>
      <c r="D39" s="52"/>
      <c r="E39" s="51">
        <f>+E40-E44</f>
        <v>-2269612.9653099962</v>
      </c>
      <c r="F39" s="53"/>
    </row>
    <row r="40" spans="1:6" x14ac:dyDescent="0.2">
      <c r="A40" s="72" t="s">
        <v>12</v>
      </c>
      <c r="B40" s="73"/>
      <c r="C40" s="45">
        <f>C42+C43</f>
        <v>17220000</v>
      </c>
      <c r="D40" s="54"/>
      <c r="E40" s="45">
        <f>E42+E43</f>
        <v>17000000</v>
      </c>
      <c r="F40" s="55"/>
    </row>
    <row r="41" spans="1:6" x14ac:dyDescent="0.2">
      <c r="A41" s="80" t="s">
        <v>16</v>
      </c>
      <c r="B41" s="81"/>
      <c r="C41" s="45"/>
      <c r="D41" s="54"/>
      <c r="E41" s="45"/>
      <c r="F41" s="55"/>
    </row>
    <row r="42" spans="1:6" ht="30" customHeight="1" x14ac:dyDescent="0.2">
      <c r="A42" s="80" t="s">
        <v>17</v>
      </c>
      <c r="B42" s="81"/>
      <c r="C42" s="56">
        <v>220000</v>
      </c>
      <c r="D42" s="57" t="s">
        <v>18</v>
      </c>
      <c r="E42" s="58"/>
      <c r="F42" s="47"/>
    </row>
    <row r="43" spans="1:6" ht="76.5" x14ac:dyDescent="0.2">
      <c r="A43" s="80" t="s">
        <v>19</v>
      </c>
      <c r="B43" s="81"/>
      <c r="C43" s="56">
        <v>17000000</v>
      </c>
      <c r="D43" s="59" t="s">
        <v>20</v>
      </c>
      <c r="E43" s="56">
        <v>17000000</v>
      </c>
      <c r="F43" s="60" t="s">
        <v>20</v>
      </c>
    </row>
    <row r="44" spans="1:6" x14ac:dyDescent="0.2">
      <c r="A44" s="72" t="s">
        <v>14</v>
      </c>
      <c r="B44" s="73"/>
      <c r="C44" s="45">
        <f>C46+C50+C48+C49+C47</f>
        <v>19175388.165309995</v>
      </c>
      <c r="D44" s="61"/>
      <c r="E44" s="45">
        <f>E46+E50+E48+E49+E47</f>
        <v>19269612.965309996</v>
      </c>
      <c r="F44" s="62"/>
    </row>
    <row r="45" spans="1:6" x14ac:dyDescent="0.2">
      <c r="A45" s="80" t="s">
        <v>16</v>
      </c>
      <c r="B45" s="81"/>
      <c r="C45" s="48"/>
      <c r="D45" s="49"/>
      <c r="E45" s="45"/>
      <c r="F45" s="62"/>
    </row>
    <row r="46" spans="1:6" ht="31.5" customHeight="1" x14ac:dyDescent="0.2">
      <c r="A46" s="80" t="s">
        <v>28</v>
      </c>
      <c r="B46" s="81"/>
      <c r="C46" s="56">
        <v>297362.28571999999</v>
      </c>
      <c r="D46" s="49"/>
      <c r="E46" s="56">
        <f>297362.28572+94224.8</f>
        <v>391587.08571999997</v>
      </c>
      <c r="F46" s="62"/>
    </row>
    <row r="47" spans="1:6" x14ac:dyDescent="0.2">
      <c r="A47" s="80" t="s">
        <v>29</v>
      </c>
      <c r="B47" s="81"/>
      <c r="C47" s="63">
        <v>298818.5</v>
      </c>
      <c r="D47" s="49"/>
      <c r="E47" s="63">
        <v>298818.5</v>
      </c>
      <c r="F47" s="50"/>
    </row>
    <row r="48" spans="1:6" ht="70.5" customHeight="1" x14ac:dyDescent="0.2">
      <c r="A48" s="78" t="s">
        <v>30</v>
      </c>
      <c r="B48" s="79"/>
      <c r="C48" s="63">
        <v>1552812.4939999999</v>
      </c>
      <c r="D48" s="49"/>
      <c r="E48" s="63">
        <v>1552812.4939999999</v>
      </c>
      <c r="F48" s="50"/>
    </row>
    <row r="49" spans="1:6" ht="42" customHeight="1" x14ac:dyDescent="0.2">
      <c r="A49" s="78" t="s">
        <v>31</v>
      </c>
      <c r="B49" s="79"/>
      <c r="C49" s="63">
        <v>26394.885590000002</v>
      </c>
      <c r="D49" s="49"/>
      <c r="E49" s="63">
        <v>26394.885590000002</v>
      </c>
      <c r="F49" s="50"/>
    </row>
    <row r="50" spans="1:6" ht="24" customHeight="1" x14ac:dyDescent="0.2">
      <c r="A50" s="76" t="s">
        <v>32</v>
      </c>
      <c r="B50" s="77"/>
      <c r="C50" s="64">
        <v>17000000</v>
      </c>
      <c r="D50" s="65"/>
      <c r="E50" s="64">
        <v>17000000</v>
      </c>
      <c r="F50" s="66"/>
    </row>
    <row r="51" spans="1:6" x14ac:dyDescent="0.2">
      <c r="A51" s="74" t="s">
        <v>24</v>
      </c>
      <c r="B51" s="75"/>
      <c r="C51" s="42">
        <f>+C52-C53</f>
        <v>2533878.5</v>
      </c>
      <c r="D51" s="67"/>
      <c r="E51" s="42">
        <f>+E52-E53</f>
        <v>2815341</v>
      </c>
      <c r="F51" s="68"/>
    </row>
    <row r="52" spans="1:6" x14ac:dyDescent="0.2">
      <c r="A52" s="72" t="s">
        <v>12</v>
      </c>
      <c r="B52" s="73"/>
      <c r="C52" s="45">
        <v>16215337</v>
      </c>
      <c r="D52" s="46" t="s">
        <v>25</v>
      </c>
      <c r="E52" s="45">
        <v>13554207.199999999</v>
      </c>
      <c r="F52" s="47" t="s">
        <v>25</v>
      </c>
    </row>
    <row r="53" spans="1:6" x14ac:dyDescent="0.2">
      <c r="A53" s="70" t="s">
        <v>14</v>
      </c>
      <c r="B53" s="71"/>
      <c r="C53" s="69">
        <v>13681458.5</v>
      </c>
      <c r="D53" s="65"/>
      <c r="E53" s="69">
        <v>10738866.199999999</v>
      </c>
      <c r="F53" s="66"/>
    </row>
  </sheetData>
  <mergeCells count="48">
    <mergeCell ref="A15:B15"/>
    <mergeCell ref="A16:B16"/>
    <mergeCell ref="A8:D8"/>
    <mergeCell ref="A10:D10"/>
    <mergeCell ref="A11:D11"/>
    <mergeCell ref="A13:B13"/>
    <mergeCell ref="A14:B14"/>
    <mergeCell ref="A1:F1"/>
    <mergeCell ref="A2:F2"/>
    <mergeCell ref="A3:F3"/>
    <mergeCell ref="A6:D6"/>
    <mergeCell ref="A7:D7"/>
    <mergeCell ref="A20:B20"/>
    <mergeCell ref="A19:B19"/>
    <mergeCell ref="A18:B18"/>
    <mergeCell ref="A17:B17"/>
    <mergeCell ref="A40:B40"/>
    <mergeCell ref="A39:B39"/>
    <mergeCell ref="A38:B38"/>
    <mergeCell ref="A37:B37"/>
    <mergeCell ref="A36:B36"/>
    <mergeCell ref="A34:B35"/>
    <mergeCell ref="A25:B25"/>
    <mergeCell ref="A24:B24"/>
    <mergeCell ref="A23:B23"/>
    <mergeCell ref="A22:B22"/>
    <mergeCell ref="A21:B21"/>
    <mergeCell ref="A31:D31"/>
    <mergeCell ref="A29:B29"/>
    <mergeCell ref="A28:B28"/>
    <mergeCell ref="A27:B27"/>
    <mergeCell ref="A26:B26"/>
    <mergeCell ref="A48:B48"/>
    <mergeCell ref="A47:B47"/>
    <mergeCell ref="E34:F34"/>
    <mergeCell ref="C34:D34"/>
    <mergeCell ref="A32:D32"/>
    <mergeCell ref="A41:B41"/>
    <mergeCell ref="A42:B42"/>
    <mergeCell ref="A43:B43"/>
    <mergeCell ref="A44:B44"/>
    <mergeCell ref="A45:B45"/>
    <mergeCell ref="A46:B46"/>
    <mergeCell ref="A53:B53"/>
    <mergeCell ref="A52:B52"/>
    <mergeCell ref="A51:B51"/>
    <mergeCell ref="A50:B50"/>
    <mergeCell ref="A49:B49"/>
  </mergeCells>
  <pageMargins left="0.98425196850393704" right="0.51181102362204722" top="0.51181102362204722" bottom="0.51181102362204722" header="0.31496062992125984" footer="0.51181102362204722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заимств. 2023-25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Эльвира Николаевна Михайлова</cp:lastModifiedBy>
  <cp:lastPrinted>2023-12-01T01:10:27Z</cp:lastPrinted>
  <dcterms:modified xsi:type="dcterms:W3CDTF">2023-12-01T01:10:32Z</dcterms:modified>
</cp:coreProperties>
</file>